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5\"/>
    </mc:Choice>
  </mc:AlternateContent>
  <xr:revisionPtr revIDLastSave="0" documentId="8_{3FED9F1E-CA98-43BB-A777-BC52317E7C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rtificacion Giro A EPS Proces" sheetId="1" r:id="rId1"/>
  </sheets>
  <definedNames>
    <definedName name="_xlnm._FilterDatabase" localSheetId="0" hidden="1">'Certificacion Giro A EPS Proces'!$A$11:$AH$43</definedName>
    <definedName name="_xlnm.Print_Area" localSheetId="0">'Certificacion Giro A EPS Proces'!$A$1:$J$42</definedName>
    <definedName name="_xlnm.Print_Titles" localSheetId="0">'Certificacion Giro A EPS Proces'!$1:$6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1" l="1"/>
  <c r="L40" i="1"/>
  <c r="N18" i="1" l="1"/>
  <c r="L18" i="1" l="1"/>
  <c r="L39" i="1" l="1"/>
  <c r="N39" i="1" s="1"/>
  <c r="N43" i="1" s="1"/>
  <c r="C43" i="1"/>
  <c r="H43" i="1"/>
  <c r="G43" i="1"/>
  <c r="K43" i="1"/>
  <c r="E43" i="1"/>
  <c r="J43" i="1"/>
  <c r="I43" i="1"/>
  <c r="F43" i="1"/>
  <c r="D43" i="1"/>
  <c r="L43" i="1" l="1"/>
</calcChain>
</file>

<file path=xl/sharedStrings.xml><?xml version="1.0" encoding="utf-8"?>
<sst xmlns="http://schemas.openxmlformats.org/spreadsheetml/2006/main" count="87" uniqueCount="85">
  <si>
    <t>Codigo EPS</t>
  </si>
  <si>
    <t>EPS</t>
  </si>
  <si>
    <t>Liquidación del proceso</t>
  </si>
  <si>
    <t>Giros y descuentos aplicados en el proceso</t>
  </si>
  <si>
    <t>Observación</t>
  </si>
  <si>
    <t>UPC Apropiada</t>
  </si>
  <si>
    <t>UPC Restituida</t>
  </si>
  <si>
    <t>UPC Neta</t>
  </si>
  <si>
    <t>Valor a girar
 (Fuentes de financiación nivel central)</t>
  </si>
  <si>
    <t>Descuento de Auditorias RS</t>
  </si>
  <si>
    <t>Descuento de Compra de Cartera</t>
  </si>
  <si>
    <t>Descuento de Cuenta de Alto Costo</t>
  </si>
  <si>
    <t>Descuento de 
Tasa Compensada</t>
  </si>
  <si>
    <t>Giro Directo a IPS y/o proveedores - Proceso*</t>
  </si>
  <si>
    <t>Giro Neto a EPS</t>
  </si>
  <si>
    <t>CCF023</t>
  </si>
  <si>
    <t>CCF033</t>
  </si>
  <si>
    <t>CCF050</t>
  </si>
  <si>
    <t>COMFAORIENTE</t>
  </si>
  <si>
    <t>CCF055</t>
  </si>
  <si>
    <t>CCF102</t>
  </si>
  <si>
    <t>COMFACHOCO</t>
  </si>
  <si>
    <t>EPS025</t>
  </si>
  <si>
    <t>CAPRESOCA</t>
  </si>
  <si>
    <t>EPSI01</t>
  </si>
  <si>
    <t>DUSAKAWI</t>
  </si>
  <si>
    <t>EPSI03</t>
  </si>
  <si>
    <t>EPSI04</t>
  </si>
  <si>
    <t>EPSI05</t>
  </si>
  <si>
    <t>MALLAMAS</t>
  </si>
  <si>
    <t>EPSI06</t>
  </si>
  <si>
    <t>EPSS01</t>
  </si>
  <si>
    <t>EPSS02</t>
  </si>
  <si>
    <t>SALUD TOTAL</t>
  </si>
  <si>
    <t>EPSS05</t>
  </si>
  <si>
    <t>EPSS08</t>
  </si>
  <si>
    <t>EPSS10</t>
  </si>
  <si>
    <t>EPSS12</t>
  </si>
  <si>
    <t>EPSS17</t>
  </si>
  <si>
    <t>EPSS18</t>
  </si>
  <si>
    <t>EPSS34</t>
  </si>
  <si>
    <t>CAPITAL SALUD</t>
  </si>
  <si>
    <t>EPSS37</t>
  </si>
  <si>
    <t>EPSS40</t>
  </si>
  <si>
    <t>SAVIA SALUD</t>
  </si>
  <si>
    <t>EPSS41</t>
  </si>
  <si>
    <t>EPSS42</t>
  </si>
  <si>
    <t>EPSS46</t>
  </si>
  <si>
    <t>EPSS48</t>
  </si>
  <si>
    <t>ESS024</t>
  </si>
  <si>
    <t>ESS062</t>
  </si>
  <si>
    <t>ASMET SALUD</t>
  </si>
  <si>
    <t>ESS091</t>
  </si>
  <si>
    <t>ECOOPSOS</t>
  </si>
  <si>
    <t>ESS118</t>
  </si>
  <si>
    <t>EMSSANAR</t>
  </si>
  <si>
    <t>ESS207</t>
  </si>
  <si>
    <t>MUTUAL SER</t>
  </si>
  <si>
    <t>TOTAL</t>
  </si>
  <si>
    <t>* El giro directo se realiza de acuerdo con los valores programados por las EPS, en virtud de la Resolución 1587 y 4621 de 2016 y la Resolución 3110 de 2018.</t>
  </si>
  <si>
    <t>CAJACOPI</t>
  </si>
  <si>
    <t>ALIANSALUD</t>
  </si>
  <si>
    <t>SANITAS</t>
  </si>
  <si>
    <t>COMPENSAR</t>
  </si>
  <si>
    <t>COMFENALCO VALLE</t>
  </si>
  <si>
    <t>FAMISANAR</t>
  </si>
  <si>
    <t>NUEVA EPS</t>
  </si>
  <si>
    <t>COOSALUD</t>
  </si>
  <si>
    <t>COMFAMILIAR DE LA GUAJIRA</t>
  </si>
  <si>
    <t>EPS MUTUAL SER</t>
  </si>
  <si>
    <t>PIJAOSALUD</t>
  </si>
  <si>
    <t>ANAS WAYUU</t>
  </si>
  <si>
    <t>A.I.C.</t>
  </si>
  <si>
    <t>SURAMERICANA</t>
  </si>
  <si>
    <t>SERVICIO OCCIDENTAL DE SALUD S.O.S.</t>
  </si>
  <si>
    <t>EPS FAMILIAR DE COLOMBIA</t>
  </si>
  <si>
    <t>FUNDACIÓN SALUD MIA</t>
  </si>
  <si>
    <t>Fecha de giro: 11/04/2023</t>
  </si>
  <si>
    <t>LIQUIDACIÓN MENSUAL DE AFILIADOS - GIRO A ENTIDADES PROMOTORAS DE SALUD
ABRIL 2023</t>
  </si>
  <si>
    <t>Giro Directo a IPS y/o proveedores - Complemento** ($)</t>
  </si>
  <si>
    <t>Fecha de giro Complemento</t>
  </si>
  <si>
    <t>Del "Giro Neto a EPS" no se aplicó $21.469.610.119,68, en virtud de la Resolución 2023320030001459-6 del 8 de marzo 2023 de la SNS. El 4 de mayo, atendiendo las  comunicaciones de la SNS número 20233200100652281 y alcance 20233200100658051 del  2 de mayo de 2023, respectivamente, allegadas a la ADRES en correos electrónicos de las mismas fechas, se efectúo giro a IPS por valor de $16.598.621.998,91 por evento y $3.856.993.752,00 por cápita. El 22 de junio de 2023, atendiendo comunicación de la SNS 20233200100973821 del 13 de junio, allegada a la ADRES en correo electrónico del 14 de junio de 2023 y alcance 20233200101019231 del 20 de junio de 2023 remitido en correo electrónico del mismo día, se aplicó giro a la EPS Dusakawi por $1.013.994.368,77, para pagos desde la tesoreria de dicha entidad.</t>
  </si>
  <si>
    <t>Del "Giro Neto a EPS" no se aplicó $192.112.463.717,73, en virtud de la Resolución 2023320030001433-6 del 6 de marzo 2023 de la SNS. El 14 de abril de 2023, atendiendo las  comunicaciones de la SNS números 20233200100565411, 20233200100565461 y alcance, y 20233200100565471 del 13 y 14 de abril de 2023, respectivamente, allegadas a la ADRES en correos electrónicos de las mismas fechas, se efectúo giro a IPS por valor de $140.849.816.645,44;  y  comunicación 20233200100568281 y alcance del 13 y 14 de abril de 2023, respectivamente, allegadas a la ADRES en correos electrónicos de las mismas fechas, se aplico giro a IPS por valor de $40.373.761.466,14. El 21 de junio de 2023, atendiendo comunicación de la SNS 20233200100995261 del 15 de junio, allegada a la ADRES en correo electrónico del 16 de junio de 2023, y alcance con correo electrónico del 20 de junio de 2023, se aplicó giro a la EPS Asmet Salud por $10.888.885.606,15, para pagos desde la tesoreria de dicha entidad.</t>
  </si>
  <si>
    <t>Del "Giro Neto a EPS" no se aplicó $33.825.965.869,23, en virtud de la Resolución 2022320030004342-6 del 28 de junio de 2022 de la SNS.  El 27 de febrero, atendiendo comunicación identificada con radicado ADRES 20246304690602, allegada por correo electrónico del 16 de febrero de 2024 y corrección del archivo excel recibido el 19 de febrero de 2024 por la Agente Especial Liquidadora de la EPS ECOOPSOS, se efectúo giro a IPS por valor de $3.396.358.595. El 22 de noviembre de 2024, atendiendo comunicación identificada con radicado ADRES 20246308220882, allegada por correo electrónico del 3 de octubre de 2024 por la Agente Especial Liquidadora de la EPS ECOOPSOS, se efectúo giro a IPS por valor de $914.841.915; sobre dicho monto, se refleja un valor no girado por embargo $5.685.207,60 según lo informado por tesorería. El 28 de abril de 2025, atendiendo comunicaciones identificadas con radicados ADRES 20256301720262 y 20256301867682, allegada por correo electrónico del 7 y 11 de abril de 2025 por la Agente Especial Liquidadora de la EPS ECOOPSOS, se efectúo giro a IPS por valor de $58.957.614,00. El 28 de abril de 2025, atendiendo comunicaciones identificadas con radicados ADRES 20256301840452 y 20256301875732, allegada por correo electrónico del 9 y 11 de abril de 2025 por la Agente Especial Liquidadora de la EPS ECOOPSOS, se efectúo giro a IPS por valor de $17.765.876.152,00.</t>
  </si>
  <si>
    <t>27/02/2024
22/11/2024
28/04/2025
28/04/2025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</si>
</sst>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\ #,##0.00;[Red]\-&quot;$&quot;\ #,##0.00"/>
    <numFmt numFmtId="43" formatCode="_-* #,##0.00_-;\-* #,##0.00_-;_-* &quot;-&quot;??_-;_-@_-"/>
    <numFmt numFmtId="164" formatCode="_-* #,##0.00\ _€_-;\-* #,##0.00\ _€_-;_-* &quot;-&quot;??\ _€_-;_-@_-"/>
    <numFmt numFmtId="165" formatCode="#,##0.00_ ;\-#,##0.00\ "/>
    <numFmt numFmtId="166" formatCode="dd/mm/yyyy;@"/>
  </numFmts>
  <fonts count="3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sz val="8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CCA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" fillId="8" borderId="9" applyNumberFormat="0" applyFont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64" fontId="3" fillId="0" borderId="0" applyFont="0" applyFill="0" applyBorder="0" applyAlignment="0" applyProtection="0"/>
    <xf numFmtId="0" fontId="21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8" borderId="9" applyNumberFormat="0" applyFon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8" borderId="9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23" fillId="0" borderId="0" xfId="0" applyFont="1"/>
    <xf numFmtId="0" fontId="21" fillId="0" borderId="0" xfId="0" applyFont="1"/>
    <xf numFmtId="0" fontId="27" fillId="0" borderId="0" xfId="0" applyFont="1"/>
    <xf numFmtId="4" fontId="0" fillId="0" borderId="0" xfId="0" applyNumberFormat="1"/>
    <xf numFmtId="43" fontId="23" fillId="0" borderId="0" xfId="0" applyNumberFormat="1" applyFont="1"/>
    <xf numFmtId="165" fontId="23" fillId="0" borderId="0" xfId="0" applyNumberFormat="1" applyFont="1" applyAlignment="1">
      <alignment wrapText="1"/>
    </xf>
    <xf numFmtId="0" fontId="28" fillId="0" borderId="0" xfId="0" applyFont="1"/>
    <xf numFmtId="0" fontId="24" fillId="0" borderId="0" xfId="0" applyFont="1"/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justify" vertical="top"/>
    </xf>
    <xf numFmtId="164" fontId="25" fillId="33" borderId="1" xfId="52" applyFont="1" applyFill="1" applyBorder="1" applyAlignment="1">
      <alignment horizontal="center" vertical="center" wrapText="1"/>
    </xf>
    <xf numFmtId="164" fontId="23" fillId="0" borderId="0" xfId="52" applyFont="1" applyFill="1" applyBorder="1" applyAlignment="1">
      <alignment vertical="center"/>
    </xf>
    <xf numFmtId="164" fontId="24" fillId="0" borderId="0" xfId="52" applyFont="1" applyFill="1" applyAlignment="1">
      <alignment vertical="center"/>
    </xf>
    <xf numFmtId="164" fontId="23" fillId="0" borderId="0" xfId="52" applyFont="1" applyFill="1" applyBorder="1" applyAlignment="1">
      <alignment vertical="center" wrapText="1"/>
    </xf>
    <xf numFmtId="10" fontId="23" fillId="0" borderId="0" xfId="55" applyNumberFormat="1" applyFont="1" applyFill="1" applyBorder="1" applyAlignment="1">
      <alignment vertical="center"/>
    </xf>
    <xf numFmtId="0" fontId="23" fillId="0" borderId="0" xfId="0" applyFont="1" applyAlignment="1">
      <alignment horizontal="justify" vertical="top" wrapText="1"/>
    </xf>
    <xf numFmtId="0" fontId="23" fillId="0" borderId="1" xfId="0" applyFont="1" applyBorder="1" applyAlignment="1">
      <alignment horizontal="left" vertical="top" wrapText="1"/>
    </xf>
    <xf numFmtId="4" fontId="26" fillId="0" borderId="0" xfId="0" applyNumberFormat="1" applyFont="1" applyAlignment="1">
      <alignment vertical="center"/>
    </xf>
    <xf numFmtId="4" fontId="29" fillId="0" borderId="0" xfId="0" applyNumberFormat="1" applyFont="1"/>
    <xf numFmtId="0" fontId="23" fillId="0" borderId="1" xfId="0" applyFont="1" applyBorder="1"/>
    <xf numFmtId="0" fontId="23" fillId="0" borderId="1" xfId="0" applyFont="1" applyBorder="1" applyAlignment="1">
      <alignment horizontal="justify" vertical="top" wrapText="1"/>
    </xf>
    <xf numFmtId="0" fontId="23" fillId="0" borderId="1" xfId="0" applyFont="1" applyBorder="1" applyAlignment="1">
      <alignment horizontal="justify" vertical="top"/>
    </xf>
    <xf numFmtId="164" fontId="23" fillId="0" borderId="1" xfId="52" applyFont="1" applyFill="1" applyBorder="1" applyAlignment="1">
      <alignment vertical="center"/>
    </xf>
    <xf numFmtId="164" fontId="26" fillId="0" borderId="1" xfId="52" applyFont="1" applyFill="1" applyBorder="1" applyAlignment="1">
      <alignment horizontal="right" vertical="center"/>
    </xf>
    <xf numFmtId="164" fontId="23" fillId="0" borderId="1" xfId="52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64" fontId="24" fillId="0" borderId="0" xfId="52" applyFont="1" applyFill="1" applyBorder="1" applyAlignment="1">
      <alignment vertical="center"/>
    </xf>
    <xf numFmtId="43" fontId="25" fillId="0" borderId="0" xfId="56" applyFont="1" applyFill="1" applyBorder="1" applyAlignment="1">
      <alignment horizontal="center" vertical="center" wrapText="1"/>
    </xf>
    <xf numFmtId="0" fontId="30" fillId="0" borderId="0" xfId="0" applyFont="1"/>
    <xf numFmtId="43" fontId="30" fillId="0" borderId="0" xfId="0" applyNumberFormat="1" applyFont="1"/>
    <xf numFmtId="164" fontId="23" fillId="0" borderId="1" xfId="52" applyFont="1" applyBorder="1" applyAlignment="1">
      <alignment horizontal="center" vertical="center"/>
    </xf>
    <xf numFmtId="166" fontId="23" fillId="0" borderId="1" xfId="52" applyNumberFormat="1" applyFont="1" applyBorder="1" applyAlignment="1">
      <alignment horizontal="center" vertical="center"/>
    </xf>
    <xf numFmtId="164" fontId="23" fillId="0" borderId="1" xfId="52" applyFont="1" applyBorder="1" applyAlignment="1">
      <alignment vertical="center"/>
    </xf>
    <xf numFmtId="166" fontId="23" fillId="0" borderId="1" xfId="52" applyNumberFormat="1" applyFont="1" applyBorder="1" applyAlignment="1">
      <alignment vertical="center"/>
    </xf>
    <xf numFmtId="164" fontId="30" fillId="0" borderId="0" xfId="52" applyFont="1"/>
    <xf numFmtId="4" fontId="30" fillId="0" borderId="0" xfId="0" applyNumberFormat="1" applyFont="1"/>
    <xf numFmtId="4" fontId="23" fillId="0" borderId="0" xfId="0" applyNumberFormat="1" applyFont="1"/>
    <xf numFmtId="8" fontId="23" fillId="0" borderId="0" xfId="0" applyNumberFormat="1" applyFont="1"/>
    <xf numFmtId="0" fontId="23" fillId="34" borderId="1" xfId="0" applyFont="1" applyFill="1" applyBorder="1" applyAlignment="1">
      <alignment horizontal="justify" vertical="top" wrapText="1"/>
    </xf>
    <xf numFmtId="166" fontId="23" fillId="0" borderId="1" xfId="52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5" fillId="33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 readingOrder="1"/>
    </xf>
    <xf numFmtId="164" fontId="25" fillId="33" borderId="1" xfId="52" applyFont="1" applyFill="1" applyBorder="1" applyAlignment="1">
      <alignment horizontal="center" vertical="center" wrapText="1"/>
    </xf>
  </cellXfs>
  <cellStyles count="93">
    <cellStyle name="20% - Énfasis1" xfId="16" builtinId="30" customBuiltin="1"/>
    <cellStyle name="20% - Énfasis1 2" xfId="57" xr:uid="{C16FDE9F-03E4-4CAB-8407-4FD4CEA52F15}"/>
    <cellStyle name="20% - Énfasis1 3" xfId="75" xr:uid="{81B676C8-3D69-4F61-A0E5-BF26049D75F6}"/>
    <cellStyle name="20% - Énfasis2" xfId="19" builtinId="34" customBuiltin="1"/>
    <cellStyle name="20% - Énfasis2 2" xfId="59" xr:uid="{52077AC4-073F-4E98-9979-A61AB33C8572}"/>
    <cellStyle name="20% - Énfasis2 3" xfId="77" xr:uid="{3B41DE64-276E-4865-A97B-27FDDA385BD4}"/>
    <cellStyle name="20% - Énfasis3" xfId="22" builtinId="38" customBuiltin="1"/>
    <cellStyle name="20% - Énfasis3 2" xfId="61" xr:uid="{CA575695-8550-46D2-B472-F39A94E6EA80}"/>
    <cellStyle name="20% - Énfasis3 3" xfId="79" xr:uid="{5EE5BB38-33F1-4C7A-9AD9-1AC1CBC2581B}"/>
    <cellStyle name="20% - Énfasis4" xfId="25" builtinId="42" customBuiltin="1"/>
    <cellStyle name="20% - Énfasis4 2" xfId="63" xr:uid="{BD6DA012-5384-400F-86EE-ED21E0FB9FE2}"/>
    <cellStyle name="20% - Énfasis4 3" xfId="81" xr:uid="{99F4C25C-4664-4B9A-9984-EF7911BCA993}"/>
    <cellStyle name="20% - Énfasis5" xfId="28" builtinId="46" customBuiltin="1"/>
    <cellStyle name="20% - Énfasis5 2" xfId="65" xr:uid="{DCD7DFA0-0D03-48A5-9E1C-184AB45A802F}"/>
    <cellStyle name="20% - Énfasis5 3" xfId="83" xr:uid="{169902D2-F9E9-456D-880C-1607D580FB6E}"/>
    <cellStyle name="20% - Énfasis6" xfId="31" builtinId="50" customBuiltin="1"/>
    <cellStyle name="20% - Énfasis6 2" xfId="67" xr:uid="{D153BE6E-CB3F-4420-996F-38690640FE21}"/>
    <cellStyle name="20% - Énfasis6 3" xfId="85" xr:uid="{146BA537-C4A2-4635-B76B-C2361B5557BB}"/>
    <cellStyle name="40% - Énfasis1" xfId="17" builtinId="31" customBuiltin="1"/>
    <cellStyle name="40% - Énfasis1 2" xfId="58" xr:uid="{5D9CC8BA-F882-41EB-AFCF-9D8E8C717BFD}"/>
    <cellStyle name="40% - Énfasis1 3" xfId="76" xr:uid="{6259D014-A303-4763-B0A0-DE26DD3B6224}"/>
    <cellStyle name="40% - Énfasis2" xfId="20" builtinId="35" customBuiltin="1"/>
    <cellStyle name="40% - Énfasis2 2" xfId="60" xr:uid="{787D2C70-D78C-400F-9502-610EF29C3593}"/>
    <cellStyle name="40% - Énfasis2 3" xfId="78" xr:uid="{365711BE-532E-4418-8F36-ED939FF21099}"/>
    <cellStyle name="40% - Énfasis3" xfId="23" builtinId="39" customBuiltin="1"/>
    <cellStyle name="40% - Énfasis3 2" xfId="62" xr:uid="{239744D3-ED97-491D-9333-EDEEBA73699E}"/>
    <cellStyle name="40% - Énfasis3 3" xfId="80" xr:uid="{FF75BE22-8F34-400D-B004-33FECD67ACFA}"/>
    <cellStyle name="40% - Énfasis4" xfId="26" builtinId="43" customBuiltin="1"/>
    <cellStyle name="40% - Énfasis4 2" xfId="64" xr:uid="{959391B7-A720-4565-8CA3-7961E4CAB6CE}"/>
    <cellStyle name="40% - Énfasis4 3" xfId="82" xr:uid="{B3AF0262-325F-490B-ADB9-7B9AB860A4DA}"/>
    <cellStyle name="40% - Énfasis5" xfId="29" builtinId="47" customBuiltin="1"/>
    <cellStyle name="40% - Énfasis5 2" xfId="66" xr:uid="{28B2C111-2FF7-4A5D-9BDC-FFD900A3CA17}"/>
    <cellStyle name="40% - Énfasis5 3" xfId="84" xr:uid="{FD21ABBD-862D-4075-AD95-D83E5331CAC8}"/>
    <cellStyle name="40% - Énfasis6" xfId="32" builtinId="51" customBuiltin="1"/>
    <cellStyle name="40% - Énfasis6 2" xfId="68" xr:uid="{0CFC6D75-91E0-4D68-8C33-942CC8F28CE6}"/>
    <cellStyle name="40% - Énfasis6 3" xfId="86" xr:uid="{B5CE9950-2B6C-48F8-BDE0-70D54F351D41}"/>
    <cellStyle name="60% - Énfasis1 2" xfId="41" xr:uid="{00000000-0005-0000-0000-00000C000000}"/>
    <cellStyle name="60% - Énfasis2 2" xfId="42" xr:uid="{00000000-0005-0000-0000-00000D000000}"/>
    <cellStyle name="60% - Énfasis3 2" xfId="43" xr:uid="{00000000-0005-0000-0000-00000E000000}"/>
    <cellStyle name="60% - Énfasis4 2" xfId="44" xr:uid="{00000000-0005-0000-0000-00000F000000}"/>
    <cellStyle name="60% - Énfasis5 2" xfId="45" xr:uid="{00000000-0005-0000-0000-000010000000}"/>
    <cellStyle name="60% - Énfasis6 2" xfId="46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2" builtinId="3"/>
    <cellStyle name="Millares 2" xfId="47" xr:uid="{00000000-0005-0000-0000-000021000000}"/>
    <cellStyle name="Millares 2 2" xfId="50" xr:uid="{00000000-0005-0000-0000-000022000000}"/>
    <cellStyle name="Millares 2 2 2" xfId="73" xr:uid="{4D7CFDF6-B343-4AC5-A6D4-990E988B812E}"/>
    <cellStyle name="Millares 2 2 3" xfId="91" xr:uid="{0B42A3F3-9D67-4BE9-9787-9F87908ECAA8}"/>
    <cellStyle name="Millares 2 3" xfId="49" xr:uid="{00000000-0005-0000-0000-000023000000}"/>
    <cellStyle name="Millares 2 4" xfId="54" xr:uid="{00000000-0005-0000-0000-000024000000}"/>
    <cellStyle name="Millares 2 5" xfId="72" xr:uid="{143CE4F3-A27A-4103-9799-97D8CF7E77B1}"/>
    <cellStyle name="Millares 2 6" xfId="90" xr:uid="{24FE6031-926E-4C89-9DF1-62CE66C81F5F}"/>
    <cellStyle name="Millares 3" xfId="37" xr:uid="{00000000-0005-0000-0000-000025000000}"/>
    <cellStyle name="Millares 3 2" xfId="70" xr:uid="{8DCE300B-3839-4877-92EC-C5B2E004B721}"/>
    <cellStyle name="Millares 3 3" xfId="88" xr:uid="{BA942C04-DB23-44FA-8307-77A7325F4051}"/>
    <cellStyle name="Millares 4" xfId="35" xr:uid="{00000000-0005-0000-0000-000026000000}"/>
    <cellStyle name="Millares 5" xfId="34" xr:uid="{00000000-0005-0000-0000-000027000000}"/>
    <cellStyle name="Millares 6" xfId="33" xr:uid="{00000000-0005-0000-0000-000028000000}"/>
    <cellStyle name="Millares 7" xfId="51" xr:uid="{00000000-0005-0000-0000-000029000000}"/>
    <cellStyle name="Millares 8" xfId="53" xr:uid="{00000000-0005-0000-0000-00002A000000}"/>
    <cellStyle name="Millares 9" xfId="56" xr:uid="{00000000-0005-0000-0000-00002B000000}"/>
    <cellStyle name="Millares 9 2" xfId="74" xr:uid="{D0A6497D-8636-4370-A1B5-649D18562257}"/>
    <cellStyle name="Millares 9 3" xfId="92" xr:uid="{AC9A9997-2DEB-44A5-BF3E-26F9CB0CAF0A}"/>
    <cellStyle name="Neutral 2" xfId="39" xr:uid="{00000000-0005-0000-0000-00002C000000}"/>
    <cellStyle name="Normal" xfId="0" builtinId="0"/>
    <cellStyle name="Normal 2" xfId="48" xr:uid="{00000000-0005-0000-0000-00002E000000}"/>
    <cellStyle name="Normal 3" xfId="36" xr:uid="{00000000-0005-0000-0000-00002F000000}"/>
    <cellStyle name="Normal 3 2" xfId="69" xr:uid="{E2B38F4F-42E3-4084-930E-5E3DACB28D1A}"/>
    <cellStyle name="Normal 3 3" xfId="87" xr:uid="{352713CF-3F4A-4399-BA93-01B243ED4D4A}"/>
    <cellStyle name="Notas 2" xfId="40" xr:uid="{00000000-0005-0000-0000-000030000000}"/>
    <cellStyle name="Notas 2 2" xfId="71" xr:uid="{07F67E40-A019-41A7-905C-28E11F86819D}"/>
    <cellStyle name="Notas 2 3" xfId="89" xr:uid="{2A582E02-3179-45EF-BE88-9E06D64329C2}"/>
    <cellStyle name="Porcentaje" xfId="55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8" xr:uid="{00000000-0005-0000-0000-000038000000}"/>
    <cellStyle name="Total" xfId="14" builtinId="25" customBuiltin="1"/>
  </cellStyles>
  <dxfs count="0"/>
  <tableStyles count="0" defaultTableStyle="TableStyleMedium2" defaultPivotStyle="PivotStyleLight16"/>
  <colors>
    <mruColors>
      <color rgb="FF175099"/>
      <color rgb="FF00AC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1</xdr:col>
      <xdr:colOff>649711</xdr:colOff>
      <xdr:row>7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64D926-5044-4B75-9D95-D0E4B55D1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1221211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H50"/>
  <sheetViews>
    <sheetView showGridLines="0" tabSelected="1" zoomScaleNormal="100" workbookViewId="0">
      <selection activeCell="A10" sqref="A10:A11"/>
    </sheetView>
  </sheetViews>
  <sheetFormatPr baseColWidth="10" defaultColWidth="11.42578125" defaultRowHeight="11.25" x14ac:dyDescent="0.2"/>
  <cols>
    <col min="1" max="1" width="10.85546875" style="1" customWidth="1"/>
    <col min="2" max="2" width="27" style="1" bestFit="1" customWidth="1"/>
    <col min="3" max="3" width="18.7109375" style="12" bestFit="1" customWidth="1"/>
    <col min="4" max="4" width="17.42578125" style="12" bestFit="1" customWidth="1"/>
    <col min="5" max="5" width="21.85546875" style="12" bestFit="1" customWidth="1"/>
    <col min="6" max="6" width="20.7109375" style="12" customWidth="1"/>
    <col min="7" max="7" width="16.5703125" style="12" customWidth="1"/>
    <col min="8" max="9" width="15.7109375" style="12" customWidth="1"/>
    <col min="10" max="10" width="17.5703125" style="12" bestFit="1" customWidth="1"/>
    <col min="11" max="11" width="20.140625" style="12" bestFit="1" customWidth="1"/>
    <col min="12" max="12" width="19.5703125" style="12" customWidth="1"/>
    <col min="13" max="13" width="14.7109375" style="12" customWidth="1"/>
    <col min="14" max="14" width="20.140625" style="12" bestFit="1" customWidth="1"/>
    <col min="15" max="15" width="64.7109375" style="1" customWidth="1"/>
    <col min="16" max="16" width="17.28515625" style="1" bestFit="1" customWidth="1"/>
    <col min="17" max="17" width="14.7109375" style="1" bestFit="1" customWidth="1"/>
    <col min="18" max="16384" width="11.42578125" style="1"/>
  </cols>
  <sheetData>
    <row r="2" spans="1:34" ht="15" x14ac:dyDescent="0.25">
      <c r="O2"/>
    </row>
    <row r="3" spans="1:34" x14ac:dyDescent="0.2">
      <c r="O3" s="10"/>
    </row>
    <row r="4" spans="1:34" x14ac:dyDescent="0.2">
      <c r="N4" s="1"/>
      <c r="O4" s="16"/>
    </row>
    <row r="5" spans="1:34" x14ac:dyDescent="0.2">
      <c r="N5" s="1"/>
      <c r="O5" s="16"/>
    </row>
    <row r="6" spans="1:34" ht="26.25" customHeight="1" x14ac:dyDescent="0.2">
      <c r="A6" s="43" t="s">
        <v>78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34" x14ac:dyDescent="0.2">
      <c r="N7" s="1"/>
      <c r="O7" s="16"/>
    </row>
    <row r="8" spans="1:34" s="2" customFormat="1" ht="15" customHeight="1" x14ac:dyDescent="0.2">
      <c r="A8" s="7" t="s">
        <v>77</v>
      </c>
      <c r="B8" s="8"/>
      <c r="C8" s="13"/>
      <c r="D8" s="27"/>
      <c r="E8" s="27"/>
      <c r="F8" s="28"/>
      <c r="G8" s="28"/>
      <c r="H8" s="28"/>
      <c r="I8" s="28"/>
      <c r="J8" s="28"/>
      <c r="K8" s="28"/>
      <c r="L8" s="28"/>
      <c r="M8" s="28"/>
      <c r="N8" s="1"/>
      <c r="O8" s="16"/>
    </row>
    <row r="9" spans="1:34" x14ac:dyDescent="0.2">
      <c r="G9" s="14"/>
      <c r="H9" s="14"/>
      <c r="I9" s="14"/>
      <c r="J9" s="14"/>
      <c r="K9" s="14"/>
      <c r="L9" s="14"/>
      <c r="M9" s="14"/>
      <c r="N9" s="14"/>
      <c r="O9" s="10"/>
    </row>
    <row r="10" spans="1:34" ht="21" customHeight="1" x14ac:dyDescent="0.2">
      <c r="A10" s="42" t="s">
        <v>0</v>
      </c>
      <c r="B10" s="42" t="s">
        <v>1</v>
      </c>
      <c r="C10" s="44" t="s">
        <v>2</v>
      </c>
      <c r="D10" s="44"/>
      <c r="E10" s="44"/>
      <c r="F10" s="44" t="s">
        <v>3</v>
      </c>
      <c r="G10" s="44"/>
      <c r="H10" s="44"/>
      <c r="I10" s="44"/>
      <c r="J10" s="44"/>
      <c r="K10" s="44"/>
      <c r="L10" s="44"/>
      <c r="M10" s="44"/>
      <c r="N10" s="44"/>
      <c r="O10" s="42" t="s">
        <v>4</v>
      </c>
    </row>
    <row r="11" spans="1:34" ht="36.75" customHeight="1" x14ac:dyDescent="0.2">
      <c r="A11" s="42"/>
      <c r="B11" s="42"/>
      <c r="C11" s="11" t="s">
        <v>5</v>
      </c>
      <c r="D11" s="11" t="s">
        <v>6</v>
      </c>
      <c r="E11" s="11" t="s">
        <v>7</v>
      </c>
      <c r="F11" s="11" t="s">
        <v>8</v>
      </c>
      <c r="G11" s="11" t="s">
        <v>9</v>
      </c>
      <c r="H11" s="11" t="s">
        <v>10</v>
      </c>
      <c r="I11" s="11" t="s">
        <v>11</v>
      </c>
      <c r="J11" s="11" t="s">
        <v>12</v>
      </c>
      <c r="K11" s="11" t="s">
        <v>13</v>
      </c>
      <c r="L11" s="11" t="s">
        <v>79</v>
      </c>
      <c r="M11" s="11" t="s">
        <v>80</v>
      </c>
      <c r="N11" s="11" t="s">
        <v>14</v>
      </c>
      <c r="O11" s="42"/>
    </row>
    <row r="12" spans="1:34" x14ac:dyDescent="0.2">
      <c r="A12" s="26" t="s">
        <v>15</v>
      </c>
      <c r="B12" s="26" t="s">
        <v>68</v>
      </c>
      <c r="C12" s="23">
        <v>245415554.29999998</v>
      </c>
      <c r="D12" s="23">
        <v>288865405.26999974</v>
      </c>
      <c r="E12" s="23">
        <v>-43449850.970000036</v>
      </c>
      <c r="F12" s="23">
        <v>0</v>
      </c>
      <c r="G12" s="23">
        <v>0</v>
      </c>
      <c r="H12" s="33">
        <v>0</v>
      </c>
      <c r="I12" s="33">
        <v>0</v>
      </c>
      <c r="J12" s="33">
        <v>0</v>
      </c>
      <c r="K12" s="33">
        <v>0</v>
      </c>
      <c r="L12" s="33"/>
      <c r="M12" s="34"/>
      <c r="N12" s="33">
        <v>0</v>
      </c>
      <c r="O12" s="17"/>
      <c r="AC12" s="5"/>
      <c r="AD12" s="5"/>
      <c r="AE12" s="5"/>
      <c r="AF12" s="5"/>
      <c r="AG12" s="5"/>
      <c r="AH12" s="5"/>
    </row>
    <row r="13" spans="1:34" ht="11.25" customHeight="1" x14ac:dyDescent="0.2">
      <c r="A13" s="26" t="s">
        <v>16</v>
      </c>
      <c r="B13" s="26" t="s">
        <v>75</v>
      </c>
      <c r="C13" s="23">
        <v>24146936382.010017</v>
      </c>
      <c r="D13" s="23">
        <v>466014410.50000006</v>
      </c>
      <c r="E13" s="23">
        <v>23680921971.510006</v>
      </c>
      <c r="F13" s="23">
        <v>23678052519.220001</v>
      </c>
      <c r="G13" s="23">
        <v>965877455.27999997</v>
      </c>
      <c r="H13" s="33">
        <v>0</v>
      </c>
      <c r="I13" s="33">
        <v>8403611</v>
      </c>
      <c r="J13" s="33">
        <v>0</v>
      </c>
      <c r="K13" s="33">
        <v>12351645596</v>
      </c>
      <c r="L13" s="33"/>
      <c r="M13" s="34"/>
      <c r="N13" s="33">
        <v>10352125856.940001</v>
      </c>
      <c r="O13" s="21"/>
      <c r="AC13" s="5"/>
      <c r="AD13" s="5"/>
      <c r="AE13" s="5"/>
      <c r="AF13" s="5"/>
      <c r="AG13" s="5"/>
      <c r="AH13" s="5"/>
    </row>
    <row r="14" spans="1:34" x14ac:dyDescent="0.2">
      <c r="A14" s="26" t="s">
        <v>17</v>
      </c>
      <c r="B14" s="26" t="s">
        <v>18</v>
      </c>
      <c r="C14" s="23">
        <v>25357690914.699993</v>
      </c>
      <c r="D14" s="23">
        <v>406563973.01000041</v>
      </c>
      <c r="E14" s="23">
        <v>24951126941.689991</v>
      </c>
      <c r="F14" s="23">
        <v>24706273518.880001</v>
      </c>
      <c r="G14" s="23">
        <v>0</v>
      </c>
      <c r="H14" s="33">
        <v>0</v>
      </c>
      <c r="I14" s="33">
        <v>0</v>
      </c>
      <c r="J14" s="33">
        <v>0</v>
      </c>
      <c r="K14" s="33">
        <v>19884250121</v>
      </c>
      <c r="L14" s="33"/>
      <c r="M14" s="34"/>
      <c r="N14" s="33">
        <v>4822023397.8800001</v>
      </c>
      <c r="O14" s="17"/>
      <c r="AC14" s="5"/>
      <c r="AD14" s="5"/>
      <c r="AE14" s="5"/>
      <c r="AF14" s="5"/>
      <c r="AG14" s="5"/>
      <c r="AH14" s="5"/>
    </row>
    <row r="15" spans="1:34" ht="11.25" customHeight="1" x14ac:dyDescent="0.2">
      <c r="A15" s="26" t="s">
        <v>19</v>
      </c>
      <c r="B15" s="26" t="s">
        <v>60</v>
      </c>
      <c r="C15" s="23">
        <v>159565081727.22006</v>
      </c>
      <c r="D15" s="23">
        <v>5882590591.5899773</v>
      </c>
      <c r="E15" s="23">
        <v>153682491135.63022</v>
      </c>
      <c r="F15" s="23">
        <v>153576730601.10999</v>
      </c>
      <c r="G15" s="23">
        <v>101429418.98</v>
      </c>
      <c r="H15" s="33">
        <v>0</v>
      </c>
      <c r="I15" s="33">
        <v>0</v>
      </c>
      <c r="J15" s="33">
        <v>0</v>
      </c>
      <c r="K15" s="33">
        <v>107496531707</v>
      </c>
      <c r="L15" s="33"/>
      <c r="M15" s="34"/>
      <c r="N15" s="33">
        <v>45978769475.129997</v>
      </c>
      <c r="O15" s="22"/>
      <c r="AC15" s="5"/>
      <c r="AD15" s="5"/>
      <c r="AE15" s="5"/>
      <c r="AF15" s="5"/>
      <c r="AG15" s="5"/>
      <c r="AH15" s="5"/>
    </row>
    <row r="16" spans="1:34" ht="11.25" customHeight="1" x14ac:dyDescent="0.2">
      <c r="A16" s="26" t="s">
        <v>20</v>
      </c>
      <c r="B16" s="26" t="s">
        <v>21</v>
      </c>
      <c r="C16" s="23">
        <v>15998149738.49</v>
      </c>
      <c r="D16" s="23">
        <v>390781912.7700001</v>
      </c>
      <c r="E16" s="23">
        <v>15607367825.720024</v>
      </c>
      <c r="F16" s="23">
        <v>15494677212.15</v>
      </c>
      <c r="G16" s="23">
        <v>715933989.53999996</v>
      </c>
      <c r="H16" s="33">
        <v>0</v>
      </c>
      <c r="I16" s="33">
        <v>0</v>
      </c>
      <c r="J16" s="33">
        <v>0</v>
      </c>
      <c r="K16" s="33">
        <v>12752190393</v>
      </c>
      <c r="L16" s="33"/>
      <c r="M16" s="34"/>
      <c r="N16" s="33">
        <v>2026552829.6099999</v>
      </c>
      <c r="O16" s="20"/>
      <c r="AC16" s="5"/>
      <c r="AD16" s="5"/>
      <c r="AE16" s="5"/>
      <c r="AF16" s="5"/>
      <c r="AG16" s="5"/>
      <c r="AH16" s="5"/>
    </row>
    <row r="17" spans="1:34" ht="11.25" customHeight="1" x14ac:dyDescent="0.25">
      <c r="A17" s="26" t="s">
        <v>22</v>
      </c>
      <c r="B17" s="26" t="s">
        <v>23</v>
      </c>
      <c r="C17" s="23">
        <v>18386950795.109989</v>
      </c>
      <c r="D17" s="23">
        <v>911413189.51999938</v>
      </c>
      <c r="E17" s="23">
        <v>17475537605.589973</v>
      </c>
      <c r="F17" s="23">
        <v>17475537605.59</v>
      </c>
      <c r="G17" s="23">
        <v>0</v>
      </c>
      <c r="H17" s="33">
        <v>0</v>
      </c>
      <c r="I17" s="33">
        <v>0</v>
      </c>
      <c r="J17" s="33">
        <v>0</v>
      </c>
      <c r="K17" s="33">
        <v>15922817953</v>
      </c>
      <c r="L17" s="33"/>
      <c r="M17" s="34"/>
      <c r="N17" s="33">
        <v>1552719652.5899999</v>
      </c>
      <c r="O17" s="22"/>
      <c r="P17" s="4"/>
      <c r="AC17" s="5"/>
      <c r="AD17" s="5"/>
      <c r="AE17" s="5"/>
      <c r="AF17" s="5"/>
      <c r="AG17" s="5"/>
      <c r="AH17" s="5"/>
    </row>
    <row r="18" spans="1:34" ht="112.5" x14ac:dyDescent="0.2">
      <c r="A18" s="26" t="s">
        <v>24</v>
      </c>
      <c r="B18" s="26" t="s">
        <v>25</v>
      </c>
      <c r="C18" s="23">
        <v>25502774157.590031</v>
      </c>
      <c r="D18" s="23">
        <v>854442196.00999963</v>
      </c>
      <c r="E18" s="23">
        <v>24648331961.580036</v>
      </c>
      <c r="F18" s="23">
        <v>24638400507.59</v>
      </c>
      <c r="G18" s="23">
        <v>1020110966.3</v>
      </c>
      <c r="H18" s="33">
        <v>0</v>
      </c>
      <c r="I18" s="33">
        <v>108457489</v>
      </c>
      <c r="J18" s="33">
        <v>0</v>
      </c>
      <c r="K18" s="33">
        <v>0</v>
      </c>
      <c r="L18" s="33">
        <f>16598621998.91+3856993752</f>
        <v>20455615750.91</v>
      </c>
      <c r="M18" s="32">
        <v>45050</v>
      </c>
      <c r="N18" s="33">
        <f>23509832052.29-20455615750.91</f>
        <v>3054216301.3800011</v>
      </c>
      <c r="O18" s="39" t="s">
        <v>81</v>
      </c>
      <c r="AC18" s="5"/>
      <c r="AD18" s="5"/>
      <c r="AE18" s="5"/>
      <c r="AF18" s="5"/>
      <c r="AG18" s="5"/>
      <c r="AH18" s="5"/>
    </row>
    <row r="19" spans="1:34" ht="11.25" customHeight="1" x14ac:dyDescent="0.2">
      <c r="A19" s="26" t="s">
        <v>26</v>
      </c>
      <c r="B19" s="26" t="s">
        <v>72</v>
      </c>
      <c r="C19" s="23">
        <v>61440846905.57003</v>
      </c>
      <c r="D19" s="23">
        <v>1508967678.0500031</v>
      </c>
      <c r="E19" s="23">
        <v>59931879227.520073</v>
      </c>
      <c r="F19" s="23">
        <v>59931845992.589996</v>
      </c>
      <c r="G19" s="23">
        <v>0</v>
      </c>
      <c r="H19" s="33">
        <v>0</v>
      </c>
      <c r="I19" s="33">
        <v>0</v>
      </c>
      <c r="J19" s="33">
        <v>0</v>
      </c>
      <c r="K19" s="33">
        <v>28984602631</v>
      </c>
      <c r="L19" s="33"/>
      <c r="M19" s="34"/>
      <c r="N19" s="33">
        <v>30947243361.59</v>
      </c>
      <c r="O19" s="22"/>
      <c r="AC19" s="5"/>
      <c r="AD19" s="5"/>
      <c r="AE19" s="5"/>
      <c r="AF19" s="5"/>
      <c r="AG19" s="5"/>
      <c r="AH19" s="5"/>
    </row>
    <row r="20" spans="1:34" x14ac:dyDescent="0.2">
      <c r="A20" s="26" t="s">
        <v>27</v>
      </c>
      <c r="B20" s="26" t="s">
        <v>71</v>
      </c>
      <c r="C20" s="23">
        <v>29551085373.809998</v>
      </c>
      <c r="D20" s="23">
        <v>1259776259.6000004</v>
      </c>
      <c r="E20" s="23">
        <v>28291309114.209988</v>
      </c>
      <c r="F20" s="23">
        <v>28272884881.720001</v>
      </c>
      <c r="G20" s="23">
        <v>0</v>
      </c>
      <c r="H20" s="33">
        <v>0</v>
      </c>
      <c r="I20" s="33">
        <v>0</v>
      </c>
      <c r="J20" s="33">
        <v>0</v>
      </c>
      <c r="K20" s="33">
        <v>5427635300</v>
      </c>
      <c r="L20" s="33"/>
      <c r="M20" s="34"/>
      <c r="N20" s="33">
        <v>22845249581.720001</v>
      </c>
      <c r="O20" s="21"/>
      <c r="AC20" s="5"/>
      <c r="AD20" s="5"/>
      <c r="AE20" s="5"/>
      <c r="AF20" s="5"/>
      <c r="AG20" s="5"/>
      <c r="AH20" s="5"/>
    </row>
    <row r="21" spans="1:34" x14ac:dyDescent="0.2">
      <c r="A21" s="26" t="s">
        <v>28</v>
      </c>
      <c r="B21" s="26" t="s">
        <v>29</v>
      </c>
      <c r="C21" s="23">
        <v>41192910589.849983</v>
      </c>
      <c r="D21" s="23">
        <v>1126871210.2200003</v>
      </c>
      <c r="E21" s="23">
        <v>40066039379.630028</v>
      </c>
      <c r="F21" s="23">
        <v>40062899424.120003</v>
      </c>
      <c r="G21" s="23">
        <v>5638642.8200000003</v>
      </c>
      <c r="H21" s="33">
        <v>0</v>
      </c>
      <c r="I21" s="33">
        <v>0</v>
      </c>
      <c r="J21" s="33">
        <v>0</v>
      </c>
      <c r="K21" s="33">
        <v>29183446452</v>
      </c>
      <c r="L21" s="33"/>
      <c r="M21" s="34"/>
      <c r="N21" s="33">
        <v>10873814329.299999</v>
      </c>
      <c r="O21" s="17"/>
      <c r="AC21" s="5"/>
      <c r="AD21" s="5"/>
      <c r="AE21" s="5"/>
      <c r="AF21" s="5"/>
      <c r="AG21" s="5"/>
      <c r="AH21" s="5"/>
    </row>
    <row r="22" spans="1:34" ht="11.25" customHeight="1" x14ac:dyDescent="0.2">
      <c r="A22" s="26" t="s">
        <v>30</v>
      </c>
      <c r="B22" s="26" t="s">
        <v>70</v>
      </c>
      <c r="C22" s="23">
        <v>12297850857.320004</v>
      </c>
      <c r="D22" s="23">
        <v>469429580.1000002</v>
      </c>
      <c r="E22" s="23">
        <v>11828421277.219995</v>
      </c>
      <c r="F22" s="23">
        <v>11828421277.219999</v>
      </c>
      <c r="G22" s="23">
        <v>1866759.38</v>
      </c>
      <c r="H22" s="33">
        <v>0</v>
      </c>
      <c r="I22" s="33">
        <v>0</v>
      </c>
      <c r="J22" s="33">
        <v>0</v>
      </c>
      <c r="K22" s="33">
        <v>11009136556</v>
      </c>
      <c r="L22" s="33"/>
      <c r="M22" s="34"/>
      <c r="N22" s="33">
        <v>817417961.84000003</v>
      </c>
      <c r="O22" s="22"/>
      <c r="AC22" s="5"/>
      <c r="AD22" s="5"/>
      <c r="AE22" s="5"/>
      <c r="AF22" s="5"/>
      <c r="AG22" s="5"/>
      <c r="AH22" s="5"/>
    </row>
    <row r="23" spans="1:34" x14ac:dyDescent="0.2">
      <c r="A23" s="26" t="s">
        <v>31</v>
      </c>
      <c r="B23" s="26" t="s">
        <v>61</v>
      </c>
      <c r="C23" s="23">
        <v>1186371228.78</v>
      </c>
      <c r="D23" s="23">
        <v>33228021.289999995</v>
      </c>
      <c r="E23" s="23">
        <v>1153143207.4900002</v>
      </c>
      <c r="F23" s="23">
        <v>1153143207.49</v>
      </c>
      <c r="G23" s="23">
        <v>0</v>
      </c>
      <c r="H23" s="33">
        <v>0</v>
      </c>
      <c r="I23" s="33">
        <v>0</v>
      </c>
      <c r="J23" s="33">
        <v>0</v>
      </c>
      <c r="K23" s="33">
        <v>230017350</v>
      </c>
      <c r="L23" s="33"/>
      <c r="M23" s="34"/>
      <c r="N23" s="33">
        <v>923125857.49000001</v>
      </c>
      <c r="O23" s="22"/>
      <c r="AC23" s="5"/>
      <c r="AD23" s="5"/>
      <c r="AE23" s="5"/>
      <c r="AF23" s="5"/>
      <c r="AG23" s="5"/>
      <c r="AH23" s="5"/>
    </row>
    <row r="24" spans="1:34" x14ac:dyDescent="0.2">
      <c r="A24" s="26" t="s">
        <v>32</v>
      </c>
      <c r="B24" s="26" t="s">
        <v>33</v>
      </c>
      <c r="C24" s="23">
        <v>144394333189.25003</v>
      </c>
      <c r="D24" s="23">
        <v>9547273306.5600071</v>
      </c>
      <c r="E24" s="23">
        <v>134847059882.69</v>
      </c>
      <c r="F24" s="23">
        <v>134432894062.78</v>
      </c>
      <c r="G24" s="23">
        <v>105678.6</v>
      </c>
      <c r="H24" s="33">
        <v>0</v>
      </c>
      <c r="I24" s="33">
        <v>0</v>
      </c>
      <c r="J24" s="33">
        <v>0</v>
      </c>
      <c r="K24" s="33">
        <v>93951710578</v>
      </c>
      <c r="L24" s="33"/>
      <c r="M24" s="34"/>
      <c r="N24" s="33">
        <v>40481077806.18</v>
      </c>
      <c r="O24" s="22"/>
      <c r="AC24" s="5"/>
      <c r="AD24" s="5"/>
      <c r="AE24" s="5"/>
      <c r="AF24" s="5"/>
      <c r="AG24" s="5"/>
      <c r="AH24" s="5"/>
    </row>
    <row r="25" spans="1:34" x14ac:dyDescent="0.2">
      <c r="A25" s="26" t="s">
        <v>34</v>
      </c>
      <c r="B25" s="26" t="s">
        <v>62</v>
      </c>
      <c r="C25" s="23">
        <v>160609076519.10004</v>
      </c>
      <c r="D25" s="23">
        <v>7381332441.8600044</v>
      </c>
      <c r="E25" s="23">
        <v>153227744077.24002</v>
      </c>
      <c r="F25" s="23">
        <v>153083740697.20001</v>
      </c>
      <c r="G25" s="23">
        <v>5395129.0099999998</v>
      </c>
      <c r="H25" s="33">
        <v>0</v>
      </c>
      <c r="I25" s="33">
        <v>0</v>
      </c>
      <c r="J25" s="33">
        <v>0</v>
      </c>
      <c r="K25" s="33">
        <v>60400553446</v>
      </c>
      <c r="L25" s="33"/>
      <c r="M25" s="34"/>
      <c r="N25" s="33">
        <v>92677792122.190002</v>
      </c>
      <c r="O25" s="17"/>
      <c r="AC25" s="5"/>
      <c r="AD25" s="5"/>
      <c r="AE25" s="5"/>
      <c r="AF25" s="5"/>
      <c r="AG25" s="5"/>
      <c r="AH25" s="5"/>
    </row>
    <row r="26" spans="1:34" x14ac:dyDescent="0.2">
      <c r="A26" s="26" t="s">
        <v>35</v>
      </c>
      <c r="B26" s="26" t="s">
        <v>63</v>
      </c>
      <c r="C26" s="23">
        <v>40917702544.410042</v>
      </c>
      <c r="D26" s="23">
        <v>2287074094.5399981</v>
      </c>
      <c r="E26" s="23">
        <v>38630628449.870033</v>
      </c>
      <c r="F26" s="23">
        <v>38592873540.889999</v>
      </c>
      <c r="G26" s="23">
        <v>346044040.27999997</v>
      </c>
      <c r="H26" s="33">
        <v>0</v>
      </c>
      <c r="I26" s="33">
        <v>0</v>
      </c>
      <c r="J26" s="33">
        <v>0</v>
      </c>
      <c r="K26" s="33">
        <v>1023896595</v>
      </c>
      <c r="L26" s="33"/>
      <c r="M26" s="34"/>
      <c r="N26" s="33">
        <v>37222932905.610001</v>
      </c>
      <c r="O26" s="17"/>
      <c r="AC26" s="5"/>
      <c r="AD26" s="5"/>
      <c r="AE26" s="5"/>
      <c r="AF26" s="5"/>
      <c r="AG26" s="5"/>
      <c r="AH26" s="5"/>
    </row>
    <row r="27" spans="1:34" x14ac:dyDescent="0.2">
      <c r="A27" s="26" t="s">
        <v>36</v>
      </c>
      <c r="B27" s="26" t="s">
        <v>73</v>
      </c>
      <c r="C27" s="23">
        <v>78517761483.419922</v>
      </c>
      <c r="D27" s="23">
        <v>7552218361.2299948</v>
      </c>
      <c r="E27" s="23">
        <v>70965543122.190063</v>
      </c>
      <c r="F27" s="23">
        <v>69967598315.880005</v>
      </c>
      <c r="G27" s="23">
        <v>0</v>
      </c>
      <c r="H27" s="33">
        <v>0</v>
      </c>
      <c r="I27" s="33">
        <v>0</v>
      </c>
      <c r="J27" s="33">
        <v>0</v>
      </c>
      <c r="K27" s="33">
        <v>45173401862</v>
      </c>
      <c r="L27" s="33"/>
      <c r="M27" s="34"/>
      <c r="N27" s="33">
        <v>24794196453.880001</v>
      </c>
      <c r="O27" s="17"/>
      <c r="AC27" s="5"/>
      <c r="AD27" s="5"/>
      <c r="AE27" s="5"/>
      <c r="AF27" s="5"/>
      <c r="AG27" s="5"/>
      <c r="AH27" s="5"/>
    </row>
    <row r="28" spans="1:34" x14ac:dyDescent="0.2">
      <c r="A28" s="26" t="s">
        <v>37</v>
      </c>
      <c r="B28" s="26" t="s">
        <v>64</v>
      </c>
      <c r="C28" s="23">
        <v>7199925513.7100039</v>
      </c>
      <c r="D28" s="23">
        <v>245643972.26999998</v>
      </c>
      <c r="E28" s="23">
        <v>6954281541.4400005</v>
      </c>
      <c r="F28" s="23">
        <v>6945658456.8900003</v>
      </c>
      <c r="G28" s="23">
        <v>0</v>
      </c>
      <c r="H28" s="33">
        <v>0</v>
      </c>
      <c r="I28" s="33">
        <v>0</v>
      </c>
      <c r="J28" s="33">
        <v>0</v>
      </c>
      <c r="K28" s="33">
        <v>3664668528</v>
      </c>
      <c r="L28" s="33"/>
      <c r="M28" s="34"/>
      <c r="N28" s="33">
        <v>3280989928.8899999</v>
      </c>
      <c r="O28" s="22"/>
      <c r="P28" s="6"/>
      <c r="AC28" s="5"/>
      <c r="AD28" s="5"/>
      <c r="AE28" s="5"/>
      <c r="AF28" s="5"/>
      <c r="AG28" s="5"/>
      <c r="AH28" s="5"/>
    </row>
    <row r="29" spans="1:34" x14ac:dyDescent="0.2">
      <c r="A29" s="26" t="s">
        <v>38</v>
      </c>
      <c r="B29" s="26" t="s">
        <v>65</v>
      </c>
      <c r="C29" s="23">
        <v>98419401027.850113</v>
      </c>
      <c r="D29" s="23">
        <v>9291983436.5600128</v>
      </c>
      <c r="E29" s="23">
        <v>89127417591.289902</v>
      </c>
      <c r="F29" s="23">
        <v>89099681045.020004</v>
      </c>
      <c r="G29" s="23">
        <v>88095354.829999998</v>
      </c>
      <c r="H29" s="33">
        <v>0</v>
      </c>
      <c r="I29" s="33">
        <v>0</v>
      </c>
      <c r="J29" s="33">
        <v>0</v>
      </c>
      <c r="K29" s="33">
        <v>40503907083</v>
      </c>
      <c r="L29" s="33"/>
      <c r="M29" s="34"/>
      <c r="N29" s="33">
        <v>48507678607.190002</v>
      </c>
      <c r="O29" s="17"/>
      <c r="AC29" s="5"/>
      <c r="AD29" s="5"/>
      <c r="AE29" s="5"/>
      <c r="AF29" s="5"/>
      <c r="AG29" s="5"/>
      <c r="AH29" s="5"/>
    </row>
    <row r="30" spans="1:34" ht="11.25" customHeight="1" x14ac:dyDescent="0.2">
      <c r="A30" s="26" t="s">
        <v>39</v>
      </c>
      <c r="B30" s="26" t="s">
        <v>74</v>
      </c>
      <c r="C30" s="23">
        <v>18436136430.439964</v>
      </c>
      <c r="D30" s="23">
        <v>1331588897.9099975</v>
      </c>
      <c r="E30" s="23">
        <v>17104547532.529987</v>
      </c>
      <c r="F30" s="23">
        <v>17092191178.6</v>
      </c>
      <c r="G30" s="23">
        <v>39393052.07</v>
      </c>
      <c r="H30" s="33">
        <v>0</v>
      </c>
      <c r="I30" s="33">
        <v>0</v>
      </c>
      <c r="J30" s="33">
        <v>0</v>
      </c>
      <c r="K30" s="33">
        <v>11554134305</v>
      </c>
      <c r="L30" s="33"/>
      <c r="M30" s="34"/>
      <c r="N30" s="33">
        <v>5498663821.5299997</v>
      </c>
      <c r="O30" s="22"/>
      <c r="AC30" s="5"/>
      <c r="AD30" s="5"/>
      <c r="AE30" s="5"/>
      <c r="AF30" s="5"/>
      <c r="AG30" s="5"/>
      <c r="AH30" s="5"/>
    </row>
    <row r="31" spans="1:34" x14ac:dyDescent="0.2">
      <c r="A31" s="26" t="s">
        <v>40</v>
      </c>
      <c r="B31" s="26" t="s">
        <v>41</v>
      </c>
      <c r="C31" s="23">
        <v>150928233304.57019</v>
      </c>
      <c r="D31" s="23">
        <v>6326534333.4300013</v>
      </c>
      <c r="E31" s="23">
        <v>144601698971.14014</v>
      </c>
      <c r="F31" s="23">
        <v>144599458996.19</v>
      </c>
      <c r="G31" s="23">
        <v>0</v>
      </c>
      <c r="H31" s="33">
        <v>0</v>
      </c>
      <c r="I31" s="33">
        <v>0</v>
      </c>
      <c r="J31" s="33">
        <v>0</v>
      </c>
      <c r="K31" s="33">
        <v>111123204850</v>
      </c>
      <c r="L31" s="33"/>
      <c r="M31" s="34"/>
      <c r="N31" s="33">
        <v>33476254146.189999</v>
      </c>
      <c r="O31" s="17"/>
      <c r="AC31" s="5"/>
      <c r="AD31" s="5"/>
      <c r="AE31" s="5"/>
      <c r="AF31" s="5"/>
      <c r="AG31" s="5"/>
      <c r="AH31" s="5"/>
    </row>
    <row r="32" spans="1:34" x14ac:dyDescent="0.2">
      <c r="A32" s="26" t="s">
        <v>42</v>
      </c>
      <c r="B32" s="26" t="s">
        <v>66</v>
      </c>
      <c r="C32" s="23">
        <v>171670480171.40015</v>
      </c>
      <c r="D32" s="23">
        <v>11262428293.720018</v>
      </c>
      <c r="E32" s="23">
        <v>160408051877.67953</v>
      </c>
      <c r="F32" s="23">
        <v>160098938605.85001</v>
      </c>
      <c r="G32" s="23">
        <v>0</v>
      </c>
      <c r="H32" s="33">
        <v>0</v>
      </c>
      <c r="I32" s="33">
        <v>0</v>
      </c>
      <c r="J32" s="33">
        <v>0</v>
      </c>
      <c r="K32" s="33">
        <v>14425181386</v>
      </c>
      <c r="L32" s="33"/>
      <c r="M32" s="34"/>
      <c r="N32" s="33">
        <v>145673757219.85001</v>
      </c>
      <c r="O32" s="17"/>
      <c r="AC32" s="5"/>
      <c r="AD32" s="5"/>
      <c r="AE32" s="5"/>
      <c r="AF32" s="5"/>
      <c r="AG32" s="5"/>
      <c r="AH32" s="5"/>
    </row>
    <row r="33" spans="1:34" x14ac:dyDescent="0.2">
      <c r="A33" s="26" t="s">
        <v>43</v>
      </c>
      <c r="B33" s="26" t="s">
        <v>44</v>
      </c>
      <c r="C33" s="23">
        <v>196516852227.7099</v>
      </c>
      <c r="D33" s="23">
        <v>6527982419.390008</v>
      </c>
      <c r="E33" s="23">
        <v>189988869808.3197</v>
      </c>
      <c r="F33" s="23">
        <v>186615100258.25</v>
      </c>
      <c r="G33" s="23">
        <v>5859824664.5799999</v>
      </c>
      <c r="H33" s="33">
        <v>0</v>
      </c>
      <c r="I33" s="33">
        <v>0</v>
      </c>
      <c r="J33" s="33">
        <v>0</v>
      </c>
      <c r="K33" s="33">
        <v>157242667504</v>
      </c>
      <c r="L33" s="33"/>
      <c r="M33" s="34"/>
      <c r="N33" s="33">
        <v>23512608089.669998</v>
      </c>
      <c r="O33" s="17"/>
      <c r="AC33" s="5"/>
      <c r="AD33" s="5"/>
      <c r="AE33" s="5"/>
      <c r="AF33" s="5"/>
      <c r="AG33" s="5"/>
      <c r="AH33" s="5"/>
    </row>
    <row r="34" spans="1:34" x14ac:dyDescent="0.2">
      <c r="A34" s="26" t="s">
        <v>45</v>
      </c>
      <c r="B34" s="26" t="s">
        <v>66</v>
      </c>
      <c r="C34" s="25">
        <v>466823868166.30005</v>
      </c>
      <c r="D34" s="25">
        <v>14268726708.98</v>
      </c>
      <c r="E34" s="23">
        <v>452555141457.32111</v>
      </c>
      <c r="F34" s="23">
        <v>452254766872.31</v>
      </c>
      <c r="G34" s="23">
        <v>647329216.03999996</v>
      </c>
      <c r="H34" s="33">
        <v>0</v>
      </c>
      <c r="I34" s="33">
        <v>0</v>
      </c>
      <c r="J34" s="33">
        <v>0</v>
      </c>
      <c r="K34" s="33">
        <v>136921151826</v>
      </c>
      <c r="L34" s="33"/>
      <c r="M34" s="34"/>
      <c r="N34" s="33">
        <v>314686285830.27002</v>
      </c>
      <c r="O34" s="17"/>
      <c r="AC34" s="5"/>
      <c r="AD34" s="5"/>
      <c r="AE34" s="5"/>
      <c r="AF34" s="5"/>
      <c r="AG34" s="5"/>
      <c r="AH34" s="5"/>
    </row>
    <row r="35" spans="1:34" ht="11.25" customHeight="1" x14ac:dyDescent="0.2">
      <c r="A35" s="26" t="s">
        <v>46</v>
      </c>
      <c r="B35" s="26" t="s">
        <v>67</v>
      </c>
      <c r="C35" s="23">
        <v>2483412628.4699945</v>
      </c>
      <c r="D35" s="23">
        <v>560756472.1400013</v>
      </c>
      <c r="E35" s="23">
        <v>1922656156.329999</v>
      </c>
      <c r="F35" s="23">
        <v>1916163864.6600001</v>
      </c>
      <c r="G35" s="23">
        <v>0</v>
      </c>
      <c r="H35" s="33">
        <v>0</v>
      </c>
      <c r="I35" s="33">
        <v>0</v>
      </c>
      <c r="J35" s="33">
        <v>0</v>
      </c>
      <c r="K35" s="33">
        <v>1287165369</v>
      </c>
      <c r="L35" s="33"/>
      <c r="M35" s="34"/>
      <c r="N35" s="33">
        <v>628998495.65999997</v>
      </c>
      <c r="O35" s="22"/>
      <c r="AC35" s="5"/>
      <c r="AD35" s="5"/>
      <c r="AE35" s="5"/>
      <c r="AF35" s="5"/>
      <c r="AG35" s="5"/>
      <c r="AH35" s="5"/>
    </row>
    <row r="36" spans="1:34" ht="11.25" customHeight="1" x14ac:dyDescent="0.2">
      <c r="A36" s="26" t="s">
        <v>47</v>
      </c>
      <c r="B36" s="26" t="s">
        <v>76</v>
      </c>
      <c r="C36" s="23">
        <v>2267817294.7199998</v>
      </c>
      <c r="D36" s="23">
        <v>115929766.70999999</v>
      </c>
      <c r="E36" s="23">
        <v>2151887528.0100002</v>
      </c>
      <c r="F36" s="23">
        <v>2151887528.0100002</v>
      </c>
      <c r="G36" s="23">
        <v>664371.47</v>
      </c>
      <c r="H36" s="33">
        <v>0</v>
      </c>
      <c r="I36" s="33">
        <v>0</v>
      </c>
      <c r="J36" s="33">
        <v>0</v>
      </c>
      <c r="K36" s="33">
        <v>373894628</v>
      </c>
      <c r="L36" s="33"/>
      <c r="M36" s="34"/>
      <c r="N36" s="33">
        <v>1777328528.54</v>
      </c>
      <c r="O36" s="22"/>
      <c r="AC36" s="5"/>
      <c r="AD36" s="5"/>
      <c r="AE36" s="5"/>
      <c r="AF36" s="5"/>
      <c r="AG36" s="5"/>
      <c r="AH36" s="5"/>
    </row>
    <row r="37" spans="1:34" ht="11.25" customHeight="1" x14ac:dyDescent="0.2">
      <c r="A37" s="26" t="s">
        <v>48</v>
      </c>
      <c r="B37" s="26" t="s">
        <v>69</v>
      </c>
      <c r="C37" s="23">
        <v>2018931751.5899994</v>
      </c>
      <c r="D37" s="23">
        <v>343867590.03999949</v>
      </c>
      <c r="E37" s="23">
        <v>1675064161.5499976</v>
      </c>
      <c r="F37" s="23">
        <v>1673924953.9300001</v>
      </c>
      <c r="G37" s="23">
        <v>0</v>
      </c>
      <c r="H37" s="33">
        <v>0</v>
      </c>
      <c r="I37" s="33">
        <v>0</v>
      </c>
      <c r="J37" s="33">
        <v>0</v>
      </c>
      <c r="K37" s="33">
        <v>248308585</v>
      </c>
      <c r="L37" s="33"/>
      <c r="M37" s="34"/>
      <c r="N37" s="33">
        <v>1425616368.9300001</v>
      </c>
      <c r="O37" s="22"/>
      <c r="AC37" s="5"/>
      <c r="AD37" s="5"/>
      <c r="AE37" s="5"/>
      <c r="AF37" s="5"/>
      <c r="AG37" s="5"/>
      <c r="AH37" s="5"/>
    </row>
    <row r="38" spans="1:34" x14ac:dyDescent="0.2">
      <c r="A38" s="26" t="s">
        <v>49</v>
      </c>
      <c r="B38" s="26" t="s">
        <v>67</v>
      </c>
      <c r="C38" s="23">
        <v>352635196518.33966</v>
      </c>
      <c r="D38" s="23">
        <v>11981532441.569984</v>
      </c>
      <c r="E38" s="23">
        <v>340653664076.77179</v>
      </c>
      <c r="F38" s="23">
        <v>340282031796.41998</v>
      </c>
      <c r="G38" s="23">
        <v>3709378947.0500002</v>
      </c>
      <c r="H38" s="33">
        <v>0</v>
      </c>
      <c r="I38" s="33">
        <v>0</v>
      </c>
      <c r="J38" s="33">
        <v>955704236.08000004</v>
      </c>
      <c r="K38" s="33">
        <v>174550515302</v>
      </c>
      <c r="L38" s="33"/>
      <c r="M38" s="34"/>
      <c r="N38" s="33">
        <v>161066433311.29001</v>
      </c>
      <c r="O38" s="17"/>
      <c r="AC38" s="5"/>
      <c r="AD38" s="5"/>
      <c r="AE38" s="5"/>
      <c r="AF38" s="5"/>
      <c r="AG38" s="5"/>
      <c r="AH38" s="5"/>
    </row>
    <row r="39" spans="1:34" s="29" customFormat="1" ht="135" x14ac:dyDescent="0.2">
      <c r="A39" s="26" t="s">
        <v>50</v>
      </c>
      <c r="B39" s="26" t="s">
        <v>51</v>
      </c>
      <c r="C39" s="23">
        <v>216058838393.45026</v>
      </c>
      <c r="D39" s="23">
        <v>5069196847.0200014</v>
      </c>
      <c r="E39" s="23">
        <v>210989641546.42969</v>
      </c>
      <c r="F39" s="23">
        <v>210927243577.12</v>
      </c>
      <c r="G39" s="23">
        <v>1530072787.9100001</v>
      </c>
      <c r="H39" s="33">
        <v>0</v>
      </c>
      <c r="I39" s="33">
        <v>0</v>
      </c>
      <c r="J39" s="33">
        <v>0</v>
      </c>
      <c r="K39" s="33">
        <v>0</v>
      </c>
      <c r="L39" s="31">
        <f>59652872353.13+37236753609.19+43960190683.12+40373761466.14</f>
        <v>181223578111.58002</v>
      </c>
      <c r="M39" s="32">
        <v>45034</v>
      </c>
      <c r="N39" s="33">
        <f>209397170789.21-L39</f>
        <v>28173592677.629974</v>
      </c>
      <c r="O39" s="39" t="s">
        <v>82</v>
      </c>
      <c r="P39" s="35"/>
      <c r="Q39" s="36"/>
      <c r="AC39" s="30"/>
      <c r="AD39" s="30"/>
      <c r="AE39" s="30"/>
      <c r="AF39" s="30"/>
      <c r="AG39" s="30"/>
      <c r="AH39" s="30"/>
    </row>
    <row r="40" spans="1:34" ht="191.25" x14ac:dyDescent="0.2">
      <c r="A40" s="26" t="s">
        <v>52</v>
      </c>
      <c r="B40" s="26" t="s">
        <v>53</v>
      </c>
      <c r="C40" s="23">
        <v>39629346240.549995</v>
      </c>
      <c r="D40" s="23">
        <v>1006050425.2399998</v>
      </c>
      <c r="E40" s="23">
        <v>38623295815.310013</v>
      </c>
      <c r="F40" s="23">
        <v>38581487418.089996</v>
      </c>
      <c r="G40" s="23">
        <v>1585173849.6199999</v>
      </c>
      <c r="H40" s="33">
        <v>0</v>
      </c>
      <c r="I40" s="33">
        <v>0</v>
      </c>
      <c r="J40" s="33">
        <v>0</v>
      </c>
      <c r="K40" s="33">
        <v>0</v>
      </c>
      <c r="L40" s="31">
        <f>3396358595+914841915+58957614+17765876152</f>
        <v>22136034276</v>
      </c>
      <c r="M40" s="40" t="s">
        <v>84</v>
      </c>
      <c r="N40" s="33">
        <f>36996313568.47-L40</f>
        <v>14860279292.470001</v>
      </c>
      <c r="O40" s="39" t="s">
        <v>83</v>
      </c>
      <c r="Q40" s="37"/>
      <c r="AC40" s="5"/>
      <c r="AD40" s="5"/>
      <c r="AE40" s="5"/>
      <c r="AF40" s="5"/>
      <c r="AG40" s="5"/>
      <c r="AH40" s="5"/>
    </row>
    <row r="41" spans="1:34" x14ac:dyDescent="0.2">
      <c r="A41" s="26" t="s">
        <v>54</v>
      </c>
      <c r="B41" s="26" t="s">
        <v>55</v>
      </c>
      <c r="C41" s="23">
        <v>213413050651.66003</v>
      </c>
      <c r="D41" s="23">
        <v>6013576354.3400068</v>
      </c>
      <c r="E41" s="23">
        <v>207399474297.31973</v>
      </c>
      <c r="F41" s="23">
        <v>207296112596.64001</v>
      </c>
      <c r="G41" s="23">
        <v>8621347190.8500004</v>
      </c>
      <c r="H41" s="33">
        <v>0</v>
      </c>
      <c r="I41" s="33">
        <v>0</v>
      </c>
      <c r="J41" s="33">
        <v>0</v>
      </c>
      <c r="K41" s="33">
        <v>172266632254</v>
      </c>
      <c r="L41" s="33"/>
      <c r="M41" s="34"/>
      <c r="N41" s="33">
        <v>26408133151.790001</v>
      </c>
      <c r="O41" s="17"/>
      <c r="Q41" s="37"/>
      <c r="AC41" s="5"/>
      <c r="AD41" s="5"/>
      <c r="AE41" s="5"/>
      <c r="AF41" s="5"/>
      <c r="AG41" s="5"/>
      <c r="AH41" s="5"/>
    </row>
    <row r="42" spans="1:34" x14ac:dyDescent="0.2">
      <c r="A42" s="26" t="s">
        <v>56</v>
      </c>
      <c r="B42" s="26" t="s">
        <v>57</v>
      </c>
      <c r="C42" s="23">
        <v>268529394475.0206</v>
      </c>
      <c r="D42" s="23">
        <v>8883710310.940012</v>
      </c>
      <c r="E42" s="23">
        <v>259645684164.08011</v>
      </c>
      <c r="F42" s="23">
        <v>259499718859.82999</v>
      </c>
      <c r="G42" s="23">
        <v>3952318555.2199998</v>
      </c>
      <c r="H42" s="33">
        <v>0</v>
      </c>
      <c r="I42" s="33">
        <v>0</v>
      </c>
      <c r="J42" s="33">
        <v>0</v>
      </c>
      <c r="K42" s="33">
        <v>128275407244</v>
      </c>
      <c r="L42" s="33"/>
      <c r="M42" s="34"/>
      <c r="N42" s="33">
        <v>127271993060.61</v>
      </c>
      <c r="O42" s="17"/>
      <c r="Q42" s="37"/>
      <c r="AC42" s="5"/>
      <c r="AD42" s="5"/>
      <c r="AE42" s="5"/>
      <c r="AF42" s="5"/>
      <c r="AG42" s="5"/>
      <c r="AH42" s="5"/>
    </row>
    <row r="43" spans="1:34" ht="13.5" customHeight="1" x14ac:dyDescent="0.2">
      <c r="A43" s="41" t="s">
        <v>58</v>
      </c>
      <c r="B43" s="41"/>
      <c r="C43" s="24">
        <f t="shared" ref="C43:L43" si="0">SUM(C12:C42)</f>
        <v>3046341822756.7109</v>
      </c>
      <c r="D43" s="24">
        <f t="shared" si="0"/>
        <v>123596350902.38004</v>
      </c>
      <c r="E43" s="24">
        <f t="shared" si="0"/>
        <v>2922745471854.332</v>
      </c>
      <c r="F43" s="24">
        <f t="shared" si="0"/>
        <v>2915930339372.2402</v>
      </c>
      <c r="G43" s="24">
        <f t="shared" si="0"/>
        <v>29196000069.830002</v>
      </c>
      <c r="H43" s="24">
        <f t="shared" si="0"/>
        <v>0</v>
      </c>
      <c r="I43" s="24">
        <f t="shared" si="0"/>
        <v>116861100</v>
      </c>
      <c r="J43" s="24">
        <f t="shared" si="0"/>
        <v>955704236.08000004</v>
      </c>
      <c r="K43" s="24">
        <f t="shared" si="0"/>
        <v>1396228675404</v>
      </c>
      <c r="L43" s="24">
        <f t="shared" si="0"/>
        <v>223815228138.49002</v>
      </c>
      <c r="M43" s="24"/>
      <c r="N43" s="24">
        <f>SUM(N12:N42)</f>
        <v>1265617870423.8406</v>
      </c>
      <c r="O43" s="20"/>
      <c r="Q43" s="37"/>
      <c r="AC43" s="5"/>
      <c r="AD43" s="5"/>
      <c r="AE43" s="5"/>
      <c r="AF43" s="5"/>
      <c r="AG43" s="5"/>
      <c r="AH43" s="5"/>
    </row>
    <row r="44" spans="1:34" ht="13.5" customHeight="1" x14ac:dyDescent="0.25">
      <c r="A44" s="9"/>
      <c r="B44" s="9"/>
      <c r="C44" s="18"/>
      <c r="D44" s="18"/>
      <c r="E44" s="19"/>
      <c r="F44" s="18"/>
      <c r="G44" s="18"/>
      <c r="H44" s="18"/>
      <c r="I44" s="18"/>
      <c r="J44" s="18"/>
      <c r="K44" s="18"/>
      <c r="L44" s="18"/>
      <c r="M44" s="18"/>
      <c r="N44" s="18"/>
      <c r="Q44" s="37"/>
      <c r="AC44" s="5"/>
      <c r="AD44" s="5"/>
      <c r="AE44" s="5"/>
      <c r="AF44" s="5"/>
      <c r="AG44" s="5"/>
      <c r="AH44" s="5"/>
    </row>
    <row r="45" spans="1:34" x14ac:dyDescent="0.2">
      <c r="A45" s="3" t="s">
        <v>59</v>
      </c>
      <c r="O45" s="12"/>
      <c r="P45" s="38"/>
      <c r="Q45" s="37"/>
    </row>
    <row r="50" spans="7:7" x14ac:dyDescent="0.2">
      <c r="G50" s="15"/>
    </row>
  </sheetData>
  <sortState xmlns:xlrd2="http://schemas.microsoft.com/office/spreadsheetml/2017/richdata2" ref="A13:O47">
    <sortCondition ref="A13:A47"/>
  </sortState>
  <mergeCells count="7">
    <mergeCell ref="A43:B43"/>
    <mergeCell ref="O10:O11"/>
    <mergeCell ref="A6:O6"/>
    <mergeCell ref="C10:E10"/>
    <mergeCell ref="F10:N10"/>
    <mergeCell ref="A10:A11"/>
    <mergeCell ref="B10:B11"/>
  </mergeCells>
  <printOptions horizontalCentered="1" verticalCentered="1"/>
  <pageMargins left="0.23622047244094491" right="0.23622047244094491" top="0.74803149606299213" bottom="1.1417322834645669" header="0.31496062992125984" footer="0.31496062992125984"/>
  <pageSetup scale="52" orientation="landscape" horizontalDpi="300" verticalDpi="300" r:id="rId1"/>
  <headerFooter alignWithMargins="0">
    <oddFooter>&amp;L&amp;F&amp;R&amp;P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il xmlns="a904e863-f9c3-44e7-be1b-41a106896d87">2023</iril>
    <szdw xmlns="a904e863-f9c3-44e7-be1b-41a106896d87">4</szd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DA8F4D40DC0E4DB1BD480EFD982522" ma:contentTypeVersion="3" ma:contentTypeDescription="Crear nuevo documento." ma:contentTypeScope="" ma:versionID="cd192a6697e87ac3f419839db57e5828">
  <xsd:schema xmlns:xsd="http://www.w3.org/2001/XMLSchema" xmlns:xs="http://www.w3.org/2001/XMLSchema" xmlns:p="http://schemas.microsoft.com/office/2006/metadata/properties" xmlns:ns2="a904e863-f9c3-44e7-be1b-41a106896d87" xmlns:ns3="5b63cd12-9a8a-4e54-be72-90651e442c90" targetNamespace="http://schemas.microsoft.com/office/2006/metadata/properties" ma:root="true" ma:fieldsID="5d9d2a68c2ddee09fe11ce55bc614783" ns2:_="" ns3:_="">
    <xsd:import namespace="a904e863-f9c3-44e7-be1b-41a106896d87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ril" minOccurs="0"/>
                <xsd:element ref="ns2:szd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4e863-f9c3-44e7-be1b-41a106896d87" elementFormDefault="qualified">
    <xsd:import namespace="http://schemas.microsoft.com/office/2006/documentManagement/types"/>
    <xsd:import namespace="http://schemas.microsoft.com/office/infopath/2007/PartnerControls"/>
    <xsd:element name="iril" ma:index="8" nillable="true" ma:displayName="Año" ma:internalName="iril">
      <xsd:simpleType>
        <xsd:restriction base="dms:Number"/>
      </xsd:simpleType>
    </xsd:element>
    <xsd:element name="szdw" ma:index="9" nillable="true" ma:displayName="Mes" ma:internalName="szdw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3B5A6A-F480-4D42-ADA7-FBE24CFC9EDE}">
  <ds:schemaRefs>
    <ds:schemaRef ds:uri="http://schemas.microsoft.com/office/2006/metadata/properties"/>
    <ds:schemaRef ds:uri="http://schemas.microsoft.com/office/infopath/2007/PartnerControls"/>
    <ds:schemaRef ds:uri="a904e863-f9c3-44e7-be1b-41a106896d87"/>
  </ds:schemaRefs>
</ds:datastoreItem>
</file>

<file path=customXml/itemProps2.xml><?xml version="1.0" encoding="utf-8"?>
<ds:datastoreItem xmlns:ds="http://schemas.openxmlformats.org/officeDocument/2006/customXml" ds:itemID="{32C03570-C71D-4C90-A9AC-9FC373CD43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04e863-f9c3-44e7-be1b-41a106896d87"/>
    <ds:schemaRef ds:uri="5b63cd12-9a8a-4e54-be72-90651e442c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1BB4BC-8F6F-4636-969B-F1FE5BE8DF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Certificacion Giro A EPS Proces</vt:lpstr>
      <vt:lpstr>'Certificacion Giro A EPS Proces'!Área_de_impresión</vt:lpstr>
      <vt:lpstr>'Certificacion Giro A EPS Proces'!Títulos_a_imprimir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LIZETH YAMILE BETANCOURT MARIN</dc:creator>
  <cp:keywords/>
  <dc:description/>
  <cp:lastModifiedBy>Gina Paola Diaz Angulo</cp:lastModifiedBy>
  <cp:revision/>
  <dcterms:created xsi:type="dcterms:W3CDTF">2017-08-08T15:03:06Z</dcterms:created>
  <dcterms:modified xsi:type="dcterms:W3CDTF">2025-05-09T13:55:40Z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0x0101008FDA8F4D40DC0E4DB1BD480EFD982522</vt:lpwstr>
  </property>
</Properties>
</file>